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0515" windowHeight="74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41" i="1" l="1"/>
  <c r="F39" i="1"/>
  <c r="F5" i="1"/>
  <c r="D45" i="1" l="1"/>
  <c r="F44" i="1"/>
  <c r="C20" i="1"/>
  <c r="C26" i="1"/>
</calcChain>
</file>

<file path=xl/sharedStrings.xml><?xml version="1.0" encoding="utf-8"?>
<sst xmlns="http://schemas.openxmlformats.org/spreadsheetml/2006/main" count="107" uniqueCount="81">
  <si>
    <t>ვალდებულებები:</t>
  </si>
  <si>
    <t>ბენეფიციართა რაოდენობა 2016წ</t>
  </si>
  <si>
    <t>საჭირო წლიური თანხა</t>
  </si>
  <si>
    <t>შენიშვნა</t>
  </si>
  <si>
    <r>
      <t>კრიზისულ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მდგომარეობაში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მყოფი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ბავშვიანი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ოჯახების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გადაუდებელი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დახმარება</t>
    </r>
  </si>
  <si>
    <t>მაღალი</t>
  </si>
  <si>
    <t>3000 +1000</t>
  </si>
  <si>
    <t>(1200ლ)</t>
  </si>
  <si>
    <r>
      <t>ბავშვთა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ადრეული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განვითარება</t>
    </r>
  </si>
  <si>
    <r>
      <t>ბავშვთა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რეაბილიტაცია</t>
    </r>
    <r>
      <rPr>
        <sz val="11"/>
        <color theme="1"/>
        <rFont val="Calibri"/>
        <family val="2"/>
        <charset val="204"/>
        <scheme val="minor"/>
      </rPr>
      <t>/</t>
    </r>
    <r>
      <rPr>
        <sz val="11"/>
        <color theme="1"/>
        <rFont val="Sylfaen"/>
        <family val="1"/>
        <charset val="204"/>
      </rPr>
      <t>აბილიტაცია</t>
    </r>
  </si>
  <si>
    <t>6856 კურსი</t>
  </si>
  <si>
    <r>
      <t>დღის</t>
    </r>
    <r>
      <rPr>
        <i/>
        <sz val="11"/>
        <color theme="1"/>
        <rFont val="Calibri"/>
        <family val="2"/>
        <charset val="204"/>
        <scheme val="minor"/>
      </rPr>
      <t xml:space="preserve"> </t>
    </r>
    <r>
      <rPr>
        <i/>
        <sz val="11"/>
        <color theme="1"/>
        <rFont val="Sylfaen"/>
        <family val="1"/>
        <charset val="204"/>
      </rPr>
      <t>ცენტრები</t>
    </r>
    <r>
      <rPr>
        <i/>
        <sz val="11"/>
        <color theme="1"/>
        <rFont val="Calibri"/>
        <family val="2"/>
        <charset val="204"/>
        <scheme val="minor"/>
      </rPr>
      <t>:</t>
    </r>
  </si>
  <si>
    <t>6 071 200</t>
  </si>
  <si>
    <r>
      <t>მიტოვების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რისკის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ქვეშ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მყოფი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ბავშვები</t>
    </r>
  </si>
  <si>
    <t>საშუალო</t>
  </si>
  <si>
    <r>
      <t>შშმ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ბავშვები</t>
    </r>
  </si>
  <si>
    <r>
      <t xml:space="preserve">18 </t>
    </r>
    <r>
      <rPr>
        <sz val="11"/>
        <color theme="1"/>
        <rFont val="Sylfaen"/>
        <family val="1"/>
        <charset val="204"/>
      </rPr>
      <t>წლისა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და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მეტი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ასაკის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შშმ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პირები</t>
    </r>
  </si>
  <si>
    <r>
      <t>ღრმა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ფიზიკური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და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გონებრივი</t>
    </r>
  </si>
  <si>
    <r>
      <t>დამხმარე</t>
    </r>
    <r>
      <rPr>
        <i/>
        <sz val="11"/>
        <color theme="1"/>
        <rFont val="Calibri"/>
        <family val="2"/>
        <charset val="204"/>
        <scheme val="minor"/>
      </rPr>
      <t xml:space="preserve"> </t>
    </r>
    <r>
      <rPr>
        <i/>
        <sz val="11"/>
        <color theme="1"/>
        <rFont val="Sylfaen"/>
        <family val="1"/>
        <charset val="204"/>
      </rPr>
      <t>საშუალებები:</t>
    </r>
  </si>
  <si>
    <r>
      <t>ელექტრო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ეტლი</t>
    </r>
  </si>
  <si>
    <t>(3480ლ)</t>
  </si>
  <si>
    <r>
      <t>მექანიკური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ეტლი</t>
    </r>
  </si>
  <si>
    <t>ერთადერთი მომწოდებელი არსებულ ფასზე 300 ლარზე არ შემოვიდა ტენდერში</t>
  </si>
  <si>
    <r>
      <t xml:space="preserve">- </t>
    </r>
    <r>
      <rPr>
        <sz val="11"/>
        <color theme="1"/>
        <rFont val="Sylfaen"/>
        <family val="1"/>
        <charset val="204"/>
      </rPr>
      <t>საპროთეზო</t>
    </r>
    <r>
      <rPr>
        <sz val="11"/>
        <color theme="1"/>
        <rFont val="Calibri"/>
        <family val="2"/>
        <charset val="204"/>
        <scheme val="minor"/>
      </rPr>
      <t>-</t>
    </r>
    <r>
      <rPr>
        <sz val="11"/>
        <color theme="1"/>
        <rFont val="Sylfaen"/>
        <family val="1"/>
        <charset val="204"/>
      </rPr>
      <t>ორთოპედიული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საშუალებებით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უზრუნველყოფა</t>
    </r>
  </si>
  <si>
    <r>
      <t>(2000</t>
    </r>
    <r>
      <rPr>
        <sz val="11"/>
        <color theme="1"/>
        <rFont val="Sylfaen"/>
        <family val="1"/>
        <charset val="204"/>
      </rPr>
      <t>ლ</t>
    </r>
    <r>
      <rPr>
        <sz val="11"/>
        <color theme="1"/>
        <rFont val="Calibri"/>
        <family val="2"/>
        <charset val="204"/>
        <scheme val="minor"/>
      </rPr>
      <t>)</t>
    </r>
  </si>
  <si>
    <r>
      <t xml:space="preserve">- </t>
    </r>
    <r>
      <rPr>
        <sz val="11"/>
        <color theme="1"/>
        <rFont val="Sylfaen"/>
        <family val="1"/>
        <charset val="204"/>
      </rPr>
      <t>სმენის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აპარატებით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უზრუნველყოფა</t>
    </r>
  </si>
  <si>
    <t>(250 ლ)</t>
  </si>
  <si>
    <t>(250ლ)</t>
  </si>
  <si>
    <r>
      <t xml:space="preserve">- </t>
    </r>
    <r>
      <rPr>
        <sz val="11"/>
        <color theme="1"/>
        <rFont val="Sylfaen"/>
        <family val="1"/>
        <charset val="204"/>
      </rPr>
      <t>კოხლეარული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იმპლანტით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უზრუნველყოფა</t>
    </r>
  </si>
  <si>
    <t>(37 000ლ)</t>
  </si>
  <si>
    <t>ერთადერთი მომწოდებელი არსებულ ფასზე 33 500 ლარზე არ შემოვიდა ტენდერში</t>
  </si>
  <si>
    <r>
      <t>სათემო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ორგანიზაციები</t>
    </r>
  </si>
  <si>
    <t>(18 ლარი)</t>
  </si>
  <si>
    <r>
      <t>ომის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ვეტერანთა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რეაბილიტაცია</t>
    </r>
  </si>
  <si>
    <r>
      <t>მცირე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საოჯახო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ტიპის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სახლები</t>
    </r>
  </si>
  <si>
    <r>
      <t>მინდობით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აღზრდა</t>
    </r>
  </si>
  <si>
    <r>
      <t>დედათა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და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ბავშვთა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თავშესაფარი</t>
    </r>
  </si>
  <si>
    <r>
      <t>მიუსაფარი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(ქუჩის) ბავშვები</t>
    </r>
  </si>
  <si>
    <r>
      <t>ყრუთა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კომუნიკაცია</t>
    </r>
  </si>
  <si>
    <r>
      <t>შინ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მოვლის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პროგრამა</t>
    </r>
  </si>
  <si>
    <r>
      <t>შშმ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ბავშვთა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მცირე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საოჯახო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ტიპის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სახლები მძიმე და ღრმა ბავშვებისთვის</t>
    </r>
  </si>
  <si>
    <r>
      <t>შშმ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ბავშვთა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მცირე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საოჯახო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ტიპის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სახლები  (კოჯორი)</t>
    </r>
  </si>
  <si>
    <r>
      <t>შშმ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პირთა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რეაბილიტაცია</t>
    </r>
  </si>
  <si>
    <t>ჯამი:</t>
  </si>
  <si>
    <t>შშმ ბავშვთა ,,პენსიების“ მატება</t>
  </si>
  <si>
    <t>9,025, 100 ლარი</t>
  </si>
  <si>
    <t>9,025,160 ლარი</t>
  </si>
  <si>
    <r>
      <t>17,328 000-</t>
    </r>
    <r>
      <rPr>
        <sz val="11"/>
        <color theme="1"/>
        <rFont val="Sylfaen"/>
        <family val="1"/>
        <charset val="204"/>
      </rPr>
      <t xml:space="preserve"> წლიურად</t>
    </r>
  </si>
  <si>
    <t>(5,776,000- 4 თვე)</t>
  </si>
  <si>
    <t>ძალადობის კრიზისული ცენტრი</t>
  </si>
  <si>
    <t>სოციალური მუშაკები (ხელფასი+ ტრენინგი)</t>
  </si>
  <si>
    <t>მოძალადეთა და ძალადობის მსხვერპლთა რეაბილიტაცია</t>
  </si>
  <si>
    <t>800+1000</t>
  </si>
  <si>
    <t xml:space="preserve">ლიმიტი (1000ლ) </t>
  </si>
  <si>
    <t>5295 კურსი</t>
  </si>
  <si>
    <t>მიუხედავად 2015წ  კურსების დამატებისა  რიგშია 230 ბავშვი</t>
  </si>
  <si>
    <t>6 ლარი დღეში</t>
  </si>
  <si>
    <t>11 ლარი დღეში</t>
  </si>
  <si>
    <t>18 ლარი დღეში</t>
  </si>
  <si>
    <r>
      <t xml:space="preserve">(7 </t>
    </r>
    <r>
      <rPr>
        <sz val="11"/>
        <color theme="1"/>
        <rFont val="Sylfaen"/>
        <family val="1"/>
        <charset val="204"/>
      </rPr>
      <t>ლარი</t>
    </r>
    <r>
      <rPr>
        <sz val="11"/>
        <color theme="1"/>
        <rFont val="Calibri"/>
        <family val="2"/>
        <charset val="204"/>
        <scheme val="minor"/>
      </rPr>
      <t>)</t>
    </r>
  </si>
  <si>
    <r>
      <t xml:space="preserve">(12 </t>
    </r>
    <r>
      <rPr>
        <sz val="11"/>
        <color theme="1"/>
        <rFont val="Sylfaen"/>
        <family val="1"/>
        <charset val="204"/>
      </rPr>
      <t>ლარი</t>
    </r>
    <r>
      <rPr>
        <sz val="11"/>
        <color theme="1"/>
        <rFont val="Calibri"/>
        <family val="2"/>
        <charset val="204"/>
        <scheme val="minor"/>
      </rPr>
      <t>)</t>
    </r>
  </si>
  <si>
    <t>(20 ლარი)</t>
  </si>
  <si>
    <t>ერთ. 3480</t>
  </si>
  <si>
    <t>ერთ.300</t>
  </si>
  <si>
    <r>
      <t>(560</t>
    </r>
    <r>
      <rPr>
        <sz val="11"/>
        <color theme="1"/>
        <rFont val="Sylfaen"/>
        <family val="1"/>
        <charset val="204"/>
      </rPr>
      <t>ლ</t>
    </r>
    <r>
      <rPr>
        <sz val="11"/>
        <color theme="1"/>
        <rFont val="Calibri"/>
        <family val="2"/>
        <charset val="204"/>
        <scheme val="minor"/>
      </rPr>
      <t>)</t>
    </r>
  </si>
  <si>
    <t>336,00</t>
  </si>
  <si>
    <t>ხარისხის უზრუნველყოფის მიზნით აუცილებელია დამატებით სილიკონ ლაინერის შესყიდვა რომლის მინ.ღირებულებაა 1000 ლარი</t>
  </si>
  <si>
    <t>16 ლარი დღეში</t>
  </si>
  <si>
    <t>(17 ლარი)</t>
  </si>
  <si>
    <t>არსებული 6 ლარი დღიური დაფინანსება ვერ უზრუნველყოფს სტანდარტის შესაბამისად სერვისის გაწევას. ამას ემატება კომუნალური გადასახადების მატება.</t>
  </si>
  <si>
    <t>არსებული 11 ლარი დღიური დაფინანსება ვერ უზრუნველყოფს სტანდარტის შესაბამისად სერვისის გაწევას. ამას ემატება კომუნალური გადასახადების მატება.</t>
  </si>
  <si>
    <t>არსებული 16 ლარი დღიური დაფინანსება ვერ უზრუნველყოფს სტანდარტის შესაბამისად სერვისის გაწევას.ამას ემატება კომუნალური გადასახადების მატება.</t>
  </si>
  <si>
    <t>არსებული 17 ლარი დღიური დაფინანსება ვერ უზრუნველყოფს სტანდარტის შესაბამისად სერვისის გაწევას.ამას ემატება კომუნალური გადასახადების მატება.</t>
  </si>
  <si>
    <r>
      <t>საზოგადოებრივი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theme="1"/>
        <rFont val="Sylfaen"/>
        <family val="1"/>
        <charset val="204"/>
      </rPr>
      <t>ინტერესი</t>
    </r>
  </si>
  <si>
    <r>
      <t>ბენეფიციარი</t>
    </r>
    <r>
      <rPr>
        <b/>
        <sz val="11"/>
        <color theme="1"/>
        <rFont val="Calibri"/>
        <family val="2"/>
        <charset val="204"/>
        <scheme val="minor"/>
      </rPr>
      <t xml:space="preserve"> 2015 </t>
    </r>
    <r>
      <rPr>
        <b/>
        <sz val="11"/>
        <color theme="1"/>
        <rFont val="Sylfaen"/>
        <family val="1"/>
        <charset val="204"/>
      </rPr>
      <t>წ</t>
    </r>
  </si>
  <si>
    <r>
      <t xml:space="preserve">2015 </t>
    </r>
    <r>
      <rPr>
        <b/>
        <sz val="11"/>
        <color theme="1"/>
        <rFont val="Sylfaen"/>
        <family val="1"/>
        <charset val="204"/>
      </rPr>
      <t>წლის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theme="1"/>
        <rFont val="Sylfaen"/>
        <family val="1"/>
        <charset val="204"/>
      </rPr>
      <t>თანხა</t>
    </r>
  </si>
  <si>
    <t>3 თვეში</t>
  </si>
  <si>
    <t>(5-თვე)</t>
  </si>
  <si>
    <t>პროგრამა უმნიშვნელოვანესია დეინსტიტუციონალიზაციის პროცესის წარმართვისთვის, ასევე გაჭირვებული ბავშვიანი ოჯახების დახმარებისთვის, რომლებიც ვერ იღებენ სხვა დახმარებას</t>
  </si>
  <si>
    <t>რეალური საჭიროება გაცილებით მეტია</t>
  </si>
  <si>
    <t xml:space="preserve"> მოცემული ვალდებულებები აღებულია საქართველოს მთავრობის პროგრამის,  ადამიანის უფლებების 2014-16წწ სამთავრობო სამოქმედო გეგმის, ბავშვთა კეთილდღეობის 2012-2015წწ სამოქმედო გეგმის, შშმ პირთა თანაბარიშესაძლებლობების უზრუნველყოფის 2014-16წწ სამოქმედო გეგმის, ევროკავშირთან ასოცირების სამოქმედო გეგმის ფარგლებში და შშმ პირთა გაეროს კონვენციის,  ევროპის სოციალური ქარტიის,  ასევე, საქართველოს პარლამენტის  და სახალხო დამცველის რეკომენდაციების გათვალისწინებით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</si>
</sst>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Sylfaen"/>
      <family val="1"/>
      <charset val="204"/>
    </font>
    <font>
      <sz val="9"/>
      <color theme="1"/>
      <name val="Sylfae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sz val="11"/>
      <color theme="1"/>
      <name val="Sylfae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Sylfae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808080"/>
      <name val="Calibri"/>
      <family val="2"/>
      <charset val="204"/>
      <scheme val="minor"/>
    </font>
    <font>
      <b/>
      <sz val="11"/>
      <color theme="1"/>
      <name val="Sylfaen"/>
      <family val="1"/>
      <charset val="204"/>
    </font>
    <font>
      <sz val="8"/>
      <color theme="1"/>
      <name val="Sylfaen"/>
      <family val="1"/>
      <charset val="204"/>
    </font>
    <font>
      <sz val="11"/>
      <name val="Sylfae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3" fontId="2" fillId="0" borderId="5" xfId="0" applyNumberFormat="1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3" fontId="2" fillId="0" borderId="4" xfId="0" applyNumberFormat="1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3" fontId="1" fillId="0" borderId="4" xfId="0" applyNumberFormat="1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3" fontId="5" fillId="0" borderId="4" xfId="0" applyNumberFormat="1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3" fontId="1" fillId="0" borderId="5" xfId="0" applyNumberFormat="1" applyFont="1" applyBorder="1" applyAlignment="1">
      <alignment vertical="center" wrapText="1"/>
    </xf>
    <xf numFmtId="3" fontId="7" fillId="0" borderId="5" xfId="0" applyNumberFormat="1" applyFont="1" applyBorder="1" applyAlignment="1">
      <alignment vertical="center" wrapText="1"/>
    </xf>
    <xf numFmtId="3" fontId="9" fillId="0" borderId="4" xfId="0" applyNumberFormat="1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3" fontId="2" fillId="0" borderId="6" xfId="0" applyNumberFormat="1" applyFont="1" applyBorder="1" applyAlignment="1">
      <alignment vertical="center" wrapText="1"/>
    </xf>
    <xf numFmtId="3" fontId="2" fillId="0" borderId="3" xfId="0" applyNumberFormat="1" applyFont="1" applyBorder="1" applyAlignment="1">
      <alignment vertical="center" wrapText="1"/>
    </xf>
    <xf numFmtId="0" fontId="0" fillId="0" borderId="0" xfId="0" applyAlignment="1">
      <alignment wrapText="1"/>
    </xf>
    <xf numFmtId="3" fontId="11" fillId="0" borderId="3" xfId="0" applyNumberFormat="1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3" fontId="12" fillId="0" borderId="6" xfId="0" applyNumberFormat="1" applyFont="1" applyBorder="1" applyAlignment="1">
      <alignment vertical="center" wrapText="1"/>
    </xf>
    <xf numFmtId="3" fontId="0" fillId="0" borderId="0" xfId="0" applyNumberFormat="1" applyAlignment="1">
      <alignment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3" fontId="10" fillId="0" borderId="6" xfId="0" applyNumberFormat="1" applyFont="1" applyBorder="1" applyAlignment="1">
      <alignment vertical="center" wrapText="1"/>
    </xf>
    <xf numFmtId="3" fontId="10" fillId="0" borderId="3" xfId="0" applyNumberFormat="1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3" fontId="13" fillId="0" borderId="6" xfId="0" applyNumberFormat="1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3" fontId="2" fillId="0" borderId="6" xfId="0" applyNumberFormat="1" applyFont="1" applyBorder="1" applyAlignment="1">
      <alignment vertical="center" wrapText="1"/>
    </xf>
    <xf numFmtId="3" fontId="2" fillId="0" borderId="3" xfId="0" applyNumberFormat="1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14" fillId="0" borderId="4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workbookViewId="0">
      <selection activeCell="J2" sqref="J2"/>
    </sheetView>
  </sheetViews>
  <sheetFormatPr defaultRowHeight="15" x14ac:dyDescent="0.25"/>
  <cols>
    <col min="1" max="1" width="38.42578125" style="20" customWidth="1"/>
    <col min="2" max="2" width="13.140625" style="20" customWidth="1"/>
    <col min="3" max="3" width="15" style="20" customWidth="1"/>
    <col min="4" max="4" width="15.7109375" style="20" customWidth="1"/>
    <col min="5" max="5" width="15.140625" style="20" customWidth="1"/>
    <col min="6" max="6" width="17" style="20" customWidth="1"/>
    <col min="7" max="7" width="47.140625" style="20" customWidth="1"/>
    <col min="8" max="16384" width="9.140625" style="20"/>
  </cols>
  <sheetData>
    <row r="1" spans="1:7" ht="63.75" customHeight="1" thickBot="1" x14ac:dyDescent="0.3">
      <c r="A1" s="50" t="s">
        <v>80</v>
      </c>
      <c r="B1" s="50"/>
      <c r="C1" s="50"/>
      <c r="D1" s="50"/>
      <c r="E1" s="50"/>
      <c r="F1" s="50"/>
      <c r="G1" s="50"/>
    </row>
    <row r="2" spans="1:7" ht="60.75" thickBot="1" x14ac:dyDescent="0.3">
      <c r="A2" s="24" t="s">
        <v>0</v>
      </c>
      <c r="B2" s="22" t="s">
        <v>73</v>
      </c>
      <c r="C2" s="22" t="s">
        <v>74</v>
      </c>
      <c r="D2" s="23" t="s">
        <v>75</v>
      </c>
      <c r="E2" s="22" t="s">
        <v>1</v>
      </c>
      <c r="F2" s="22" t="s">
        <v>2</v>
      </c>
      <c r="G2" s="22" t="s">
        <v>3</v>
      </c>
    </row>
    <row r="3" spans="1:7" x14ac:dyDescent="0.25">
      <c r="A3" s="32" t="s">
        <v>4</v>
      </c>
      <c r="B3" s="32" t="s">
        <v>5</v>
      </c>
      <c r="C3" s="17" t="s">
        <v>52</v>
      </c>
      <c r="D3" s="46">
        <v>1746100</v>
      </c>
      <c r="E3" s="1" t="s">
        <v>6</v>
      </c>
      <c r="F3" s="46">
        <v>4800000</v>
      </c>
      <c r="G3" s="48" t="s">
        <v>78</v>
      </c>
    </row>
    <row r="4" spans="1:7" ht="35.25" customHeight="1" thickBot="1" x14ac:dyDescent="0.3">
      <c r="A4" s="33"/>
      <c r="B4" s="33"/>
      <c r="C4" s="4" t="s">
        <v>53</v>
      </c>
      <c r="D4" s="47"/>
      <c r="E4" s="2" t="s">
        <v>7</v>
      </c>
      <c r="F4" s="47"/>
      <c r="G4" s="49"/>
    </row>
    <row r="5" spans="1:7" ht="15.75" thickBot="1" x14ac:dyDescent="0.3">
      <c r="A5" s="4" t="s">
        <v>8</v>
      </c>
      <c r="B5" s="2" t="s">
        <v>5</v>
      </c>
      <c r="C5" s="2">
        <v>495</v>
      </c>
      <c r="D5" s="5">
        <v>832800</v>
      </c>
      <c r="E5" s="6">
        <v>650</v>
      </c>
      <c r="F5" s="7">
        <f>E5*144*12</f>
        <v>1123200</v>
      </c>
      <c r="G5" s="51" t="s">
        <v>79</v>
      </c>
    </row>
    <row r="6" spans="1:7" x14ac:dyDescent="0.25">
      <c r="A6" s="32" t="s">
        <v>9</v>
      </c>
      <c r="B6" s="32" t="s">
        <v>5</v>
      </c>
      <c r="C6" s="28" t="s">
        <v>54</v>
      </c>
      <c r="D6" s="46">
        <v>1651600</v>
      </c>
      <c r="E6" s="32" t="s">
        <v>10</v>
      </c>
      <c r="F6" s="46">
        <v>2111648</v>
      </c>
      <c r="G6" s="48" t="s">
        <v>55</v>
      </c>
    </row>
    <row r="7" spans="1:7" ht="15.75" thickBot="1" x14ac:dyDescent="0.3">
      <c r="A7" s="33"/>
      <c r="B7" s="33"/>
      <c r="C7" s="29"/>
      <c r="D7" s="47"/>
      <c r="E7" s="33"/>
      <c r="F7" s="47"/>
      <c r="G7" s="49"/>
    </row>
    <row r="8" spans="1:7" ht="15.75" thickBot="1" x14ac:dyDescent="0.3">
      <c r="A8" s="8" t="s">
        <v>11</v>
      </c>
      <c r="B8" s="6"/>
      <c r="C8" s="6"/>
      <c r="D8" s="9">
        <v>3235900</v>
      </c>
      <c r="E8" s="10"/>
      <c r="F8" s="11" t="s">
        <v>12</v>
      </c>
      <c r="G8" s="6"/>
    </row>
    <row r="9" spans="1:7" x14ac:dyDescent="0.25">
      <c r="A9" s="32" t="s">
        <v>13</v>
      </c>
      <c r="B9" s="32" t="s">
        <v>14</v>
      </c>
      <c r="C9" s="32">
        <v>560</v>
      </c>
      <c r="D9" s="32" t="s">
        <v>56</v>
      </c>
      <c r="E9" s="36">
        <v>600</v>
      </c>
      <c r="F9" s="12">
        <v>1108800</v>
      </c>
      <c r="G9" s="48" t="s">
        <v>69</v>
      </c>
    </row>
    <row r="10" spans="1:7" ht="38.25" customHeight="1" thickBot="1" x14ac:dyDescent="0.3">
      <c r="A10" s="33"/>
      <c r="B10" s="33"/>
      <c r="C10" s="33"/>
      <c r="D10" s="33"/>
      <c r="E10" s="37"/>
      <c r="F10" s="6" t="s">
        <v>59</v>
      </c>
      <c r="G10" s="49"/>
    </row>
    <row r="11" spans="1:7" x14ac:dyDescent="0.25">
      <c r="A11" s="32" t="s">
        <v>15</v>
      </c>
      <c r="B11" s="32" t="s">
        <v>5</v>
      </c>
      <c r="C11" s="32">
        <v>637</v>
      </c>
      <c r="D11" s="32" t="s">
        <v>57</v>
      </c>
      <c r="E11" s="36">
        <v>800</v>
      </c>
      <c r="F11" s="12">
        <v>2534400</v>
      </c>
      <c r="G11" s="48" t="s">
        <v>70</v>
      </c>
    </row>
    <row r="12" spans="1:7" ht="22.5" customHeight="1" thickBot="1" x14ac:dyDescent="0.3">
      <c r="A12" s="33"/>
      <c r="B12" s="33"/>
      <c r="C12" s="33"/>
      <c r="D12" s="33"/>
      <c r="E12" s="37"/>
      <c r="F12" s="6" t="s">
        <v>60</v>
      </c>
      <c r="G12" s="49"/>
    </row>
    <row r="13" spans="1:7" x14ac:dyDescent="0.25">
      <c r="A13" s="36" t="s">
        <v>16</v>
      </c>
      <c r="B13" s="32" t="s">
        <v>14</v>
      </c>
      <c r="C13" s="32">
        <v>446</v>
      </c>
      <c r="D13" s="32" t="s">
        <v>57</v>
      </c>
      <c r="E13" s="36">
        <v>600</v>
      </c>
      <c r="F13" s="12">
        <v>1900800</v>
      </c>
      <c r="G13" s="48" t="s">
        <v>70</v>
      </c>
    </row>
    <row r="14" spans="1:7" ht="23.25" customHeight="1" thickBot="1" x14ac:dyDescent="0.3">
      <c r="A14" s="37"/>
      <c r="B14" s="33"/>
      <c r="C14" s="33"/>
      <c r="D14" s="33"/>
      <c r="E14" s="37"/>
      <c r="F14" s="6" t="s">
        <v>60</v>
      </c>
      <c r="G14" s="49"/>
    </row>
    <row r="15" spans="1:7" x14ac:dyDescent="0.25">
      <c r="A15" s="32" t="s">
        <v>17</v>
      </c>
      <c r="B15" s="32" t="s">
        <v>5</v>
      </c>
      <c r="C15" s="32">
        <v>66</v>
      </c>
      <c r="D15" s="32" t="s">
        <v>58</v>
      </c>
      <c r="E15" s="36">
        <v>100</v>
      </c>
      <c r="F15" s="12">
        <v>528000</v>
      </c>
      <c r="G15" s="36"/>
    </row>
    <row r="16" spans="1:7" ht="15.75" thickBot="1" x14ac:dyDescent="0.3">
      <c r="A16" s="33"/>
      <c r="B16" s="33"/>
      <c r="C16" s="33"/>
      <c r="D16" s="33"/>
      <c r="E16" s="37"/>
      <c r="F16" s="2" t="s">
        <v>61</v>
      </c>
      <c r="G16" s="37"/>
    </row>
    <row r="17" spans="1:7" ht="15.75" thickBot="1" x14ac:dyDescent="0.3">
      <c r="A17" s="8" t="s">
        <v>18</v>
      </c>
      <c r="B17" s="6"/>
      <c r="C17" s="2"/>
      <c r="D17" s="6"/>
      <c r="E17" s="6"/>
      <c r="F17" s="6"/>
      <c r="G17" s="6"/>
    </row>
    <row r="18" spans="1:7" x14ac:dyDescent="0.25">
      <c r="A18" s="32" t="s">
        <v>19</v>
      </c>
      <c r="B18" s="32" t="s">
        <v>5</v>
      </c>
      <c r="C18" s="32">
        <v>32</v>
      </c>
      <c r="D18" s="18">
        <v>111360</v>
      </c>
      <c r="E18" s="36">
        <v>60</v>
      </c>
      <c r="F18" s="3">
        <v>208800</v>
      </c>
      <c r="G18" s="36"/>
    </row>
    <row r="19" spans="1:7" ht="15.75" thickBot="1" x14ac:dyDescent="0.3">
      <c r="A19" s="33"/>
      <c r="B19" s="33"/>
      <c r="C19" s="33"/>
      <c r="D19" s="19" t="s">
        <v>62</v>
      </c>
      <c r="E19" s="37"/>
      <c r="F19" s="2" t="s">
        <v>20</v>
      </c>
      <c r="G19" s="37"/>
    </row>
    <row r="20" spans="1:7" x14ac:dyDescent="0.25">
      <c r="A20" s="32" t="s">
        <v>21</v>
      </c>
      <c r="B20" s="32" t="s">
        <v>5</v>
      </c>
      <c r="C20" s="32">
        <f>-(135)</f>
        <v>-135</v>
      </c>
      <c r="D20" s="18">
        <v>40440</v>
      </c>
      <c r="E20" s="36">
        <v>600</v>
      </c>
      <c r="F20" s="12" t="s">
        <v>65</v>
      </c>
      <c r="G20" s="48" t="s">
        <v>22</v>
      </c>
    </row>
    <row r="21" spans="1:7" ht="15.75" thickBot="1" x14ac:dyDescent="0.3">
      <c r="A21" s="33"/>
      <c r="B21" s="33"/>
      <c r="C21" s="33"/>
      <c r="D21" s="19" t="s">
        <v>63</v>
      </c>
      <c r="E21" s="37"/>
      <c r="F21" s="6" t="s">
        <v>64</v>
      </c>
      <c r="G21" s="49"/>
    </row>
    <row r="22" spans="1:7" x14ac:dyDescent="0.25">
      <c r="A22" s="36" t="s">
        <v>23</v>
      </c>
      <c r="B22" s="32" t="s">
        <v>5</v>
      </c>
      <c r="C22" s="32">
        <v>800</v>
      </c>
      <c r="D22" s="46">
        <v>800000</v>
      </c>
      <c r="E22" s="36">
        <v>1000</v>
      </c>
      <c r="F22" s="12">
        <v>2000000</v>
      </c>
      <c r="G22" s="48" t="s">
        <v>66</v>
      </c>
    </row>
    <row r="23" spans="1:7" ht="39.75" customHeight="1" thickBot="1" x14ac:dyDescent="0.3">
      <c r="A23" s="37"/>
      <c r="B23" s="33"/>
      <c r="C23" s="33"/>
      <c r="D23" s="47"/>
      <c r="E23" s="37"/>
      <c r="F23" s="6" t="s">
        <v>24</v>
      </c>
      <c r="G23" s="49"/>
    </row>
    <row r="24" spans="1:7" x14ac:dyDescent="0.25">
      <c r="A24" s="36" t="s">
        <v>25</v>
      </c>
      <c r="B24" s="32" t="s">
        <v>5</v>
      </c>
      <c r="C24" s="32">
        <v>1200</v>
      </c>
      <c r="D24" s="3">
        <v>300000</v>
      </c>
      <c r="E24" s="36">
        <v>1600</v>
      </c>
      <c r="F24" s="3">
        <v>400000</v>
      </c>
      <c r="G24" s="36"/>
    </row>
    <row r="25" spans="1:7" ht="15.75" thickBot="1" x14ac:dyDescent="0.3">
      <c r="A25" s="37"/>
      <c r="B25" s="33"/>
      <c r="C25" s="33"/>
      <c r="D25" s="2" t="s">
        <v>26</v>
      </c>
      <c r="E25" s="37"/>
      <c r="F25" s="2" t="s">
        <v>27</v>
      </c>
      <c r="G25" s="37"/>
    </row>
    <row r="26" spans="1:7" x14ac:dyDescent="0.25">
      <c r="A26" s="36" t="s">
        <v>28</v>
      </c>
      <c r="B26" s="32" t="s">
        <v>5</v>
      </c>
      <c r="C26" s="32">
        <f>-(19)</f>
        <v>-19</v>
      </c>
      <c r="D26" s="46">
        <v>621500</v>
      </c>
      <c r="E26" s="36">
        <v>65</v>
      </c>
      <c r="F26" s="3">
        <v>2405000</v>
      </c>
      <c r="G26" s="48" t="s">
        <v>30</v>
      </c>
    </row>
    <row r="27" spans="1:7" ht="15.75" thickBot="1" x14ac:dyDescent="0.3">
      <c r="A27" s="37"/>
      <c r="B27" s="33"/>
      <c r="C27" s="33"/>
      <c r="D27" s="47"/>
      <c r="E27" s="37"/>
      <c r="F27" s="2" t="s">
        <v>29</v>
      </c>
      <c r="G27" s="49"/>
    </row>
    <row r="28" spans="1:7" x14ac:dyDescent="0.25">
      <c r="A28" s="32" t="s">
        <v>31</v>
      </c>
      <c r="B28" s="32" t="s">
        <v>5</v>
      </c>
      <c r="C28" s="32">
        <v>180</v>
      </c>
      <c r="D28" s="18">
        <v>1044300</v>
      </c>
      <c r="E28" s="36">
        <v>250</v>
      </c>
      <c r="F28" s="12">
        <v>1642500</v>
      </c>
      <c r="G28" s="48" t="s">
        <v>71</v>
      </c>
    </row>
    <row r="29" spans="1:7" ht="24" customHeight="1" thickBot="1" x14ac:dyDescent="0.3">
      <c r="A29" s="33"/>
      <c r="B29" s="33"/>
      <c r="C29" s="33"/>
      <c r="D29" s="21" t="s">
        <v>67</v>
      </c>
      <c r="E29" s="37"/>
      <c r="F29" s="2" t="s">
        <v>32</v>
      </c>
      <c r="G29" s="49"/>
    </row>
    <row r="30" spans="1:7" ht="15.75" thickBot="1" x14ac:dyDescent="0.3">
      <c r="A30" s="4" t="s">
        <v>33</v>
      </c>
      <c r="B30" s="2" t="s">
        <v>14</v>
      </c>
      <c r="C30" s="2">
        <v>160</v>
      </c>
      <c r="D30" s="5">
        <v>40000</v>
      </c>
      <c r="E30" s="2">
        <v>160</v>
      </c>
      <c r="F30" s="5">
        <v>40000</v>
      </c>
      <c r="G30" s="6"/>
    </row>
    <row r="31" spans="1:7" x14ac:dyDescent="0.25">
      <c r="A31" s="32" t="s">
        <v>34</v>
      </c>
      <c r="B31" s="32" t="s">
        <v>5</v>
      </c>
      <c r="C31" s="32">
        <v>393</v>
      </c>
      <c r="D31" s="18">
        <v>2178700</v>
      </c>
      <c r="E31" s="36">
        <v>400</v>
      </c>
      <c r="F31" s="12">
        <v>2628000</v>
      </c>
      <c r="G31" s="48" t="s">
        <v>72</v>
      </c>
    </row>
    <row r="32" spans="1:7" ht="33.75" customHeight="1" thickBot="1" x14ac:dyDescent="0.3">
      <c r="A32" s="33"/>
      <c r="B32" s="33"/>
      <c r="C32" s="33"/>
      <c r="D32" s="19" t="s">
        <v>68</v>
      </c>
      <c r="E32" s="37"/>
      <c r="F32" s="2" t="s">
        <v>32</v>
      </c>
      <c r="G32" s="49"/>
    </row>
    <row r="33" spans="1:9" ht="15.75" thickBot="1" x14ac:dyDescent="0.3">
      <c r="A33" s="4" t="s">
        <v>35</v>
      </c>
      <c r="B33" s="2" t="s">
        <v>5</v>
      </c>
      <c r="C33" s="2">
        <v>1200</v>
      </c>
      <c r="D33" s="5">
        <v>6201200</v>
      </c>
      <c r="E33" s="6">
        <v>1300</v>
      </c>
      <c r="F33" s="7">
        <v>6650000</v>
      </c>
      <c r="G33" s="6"/>
    </row>
    <row r="34" spans="1:9" ht="15.75" thickBot="1" x14ac:dyDescent="0.3">
      <c r="A34" s="4" t="s">
        <v>36</v>
      </c>
      <c r="B34" s="2" t="s">
        <v>14</v>
      </c>
      <c r="C34" s="2">
        <v>73</v>
      </c>
      <c r="D34" s="5">
        <v>403200</v>
      </c>
      <c r="E34" s="2">
        <v>73</v>
      </c>
      <c r="F34" s="5">
        <v>403200</v>
      </c>
      <c r="G34" s="6"/>
    </row>
    <row r="35" spans="1:9" ht="15.75" thickBot="1" x14ac:dyDescent="0.3">
      <c r="A35" s="4" t="s">
        <v>37</v>
      </c>
      <c r="B35" s="2" t="s">
        <v>5</v>
      </c>
      <c r="C35" s="2">
        <v>90</v>
      </c>
      <c r="D35" s="5">
        <v>730000</v>
      </c>
      <c r="E35" s="2">
        <v>110</v>
      </c>
      <c r="F35" s="5">
        <v>800000</v>
      </c>
      <c r="G35" s="6"/>
    </row>
    <row r="36" spans="1:9" ht="15.75" thickBot="1" x14ac:dyDescent="0.3">
      <c r="A36" s="4" t="s">
        <v>38</v>
      </c>
      <c r="B36" s="2" t="s">
        <v>14</v>
      </c>
      <c r="C36" s="6"/>
      <c r="D36" s="5">
        <v>60000</v>
      </c>
      <c r="E36" s="6"/>
      <c r="F36" s="5">
        <v>60000</v>
      </c>
      <c r="G36" s="6"/>
    </row>
    <row r="37" spans="1:9" x14ac:dyDescent="0.25">
      <c r="A37" s="32" t="s">
        <v>39</v>
      </c>
      <c r="B37" s="32" t="s">
        <v>5</v>
      </c>
      <c r="C37" s="44">
        <v>40</v>
      </c>
      <c r="D37" s="26">
        <v>36000</v>
      </c>
      <c r="E37" s="32">
        <v>40</v>
      </c>
      <c r="F37" s="46">
        <v>144000</v>
      </c>
      <c r="G37" s="36"/>
    </row>
    <row r="38" spans="1:9" ht="15.75" thickBot="1" x14ac:dyDescent="0.3">
      <c r="A38" s="33"/>
      <c r="B38" s="33"/>
      <c r="C38" s="45"/>
      <c r="D38" s="25" t="s">
        <v>76</v>
      </c>
      <c r="E38" s="33"/>
      <c r="F38" s="47"/>
      <c r="G38" s="37"/>
    </row>
    <row r="39" spans="1:9" x14ac:dyDescent="0.25">
      <c r="A39" s="32" t="s">
        <v>40</v>
      </c>
      <c r="B39" s="32" t="s">
        <v>5</v>
      </c>
      <c r="C39" s="32"/>
      <c r="D39" s="32"/>
      <c r="E39" s="32">
        <v>6</v>
      </c>
      <c r="F39" s="3">
        <f>E39*153*50</f>
        <v>45900</v>
      </c>
      <c r="G39" s="36"/>
    </row>
    <row r="40" spans="1:9" ht="15.75" thickBot="1" x14ac:dyDescent="0.3">
      <c r="A40" s="33"/>
      <c r="B40" s="33"/>
      <c r="C40" s="33"/>
      <c r="D40" s="33"/>
      <c r="E40" s="33"/>
      <c r="F40" s="2" t="s">
        <v>77</v>
      </c>
      <c r="G40" s="37"/>
    </row>
    <row r="41" spans="1:9" x14ac:dyDescent="0.25">
      <c r="A41" s="32" t="s">
        <v>41</v>
      </c>
      <c r="B41" s="32" t="s">
        <v>5</v>
      </c>
      <c r="C41" s="32"/>
      <c r="D41" s="32"/>
      <c r="E41" s="32">
        <v>6</v>
      </c>
      <c r="F41" s="3">
        <f>E41*153*40</f>
        <v>36720</v>
      </c>
      <c r="G41" s="36"/>
    </row>
    <row r="42" spans="1:9" ht="15.75" thickBot="1" x14ac:dyDescent="0.3">
      <c r="A42" s="33"/>
      <c r="B42" s="33"/>
      <c r="C42" s="33"/>
      <c r="D42" s="33"/>
      <c r="E42" s="33"/>
      <c r="F42" s="2" t="s">
        <v>77</v>
      </c>
      <c r="G42" s="37"/>
    </row>
    <row r="43" spans="1:9" ht="15.75" thickBot="1" x14ac:dyDescent="0.3">
      <c r="A43" s="4" t="s">
        <v>42</v>
      </c>
      <c r="B43" s="6"/>
      <c r="C43" s="6"/>
      <c r="D43" s="6"/>
      <c r="E43" s="6"/>
      <c r="F43" s="6"/>
      <c r="G43" s="6"/>
    </row>
    <row r="44" spans="1:9" ht="18" x14ac:dyDescent="0.25">
      <c r="A44" s="38" t="s">
        <v>43</v>
      </c>
      <c r="B44" s="40"/>
      <c r="C44" s="40"/>
      <c r="D44" s="13">
        <v>20000000</v>
      </c>
      <c r="E44" s="40"/>
      <c r="F44" s="42">
        <f>F3+F5+F6+F9+F11+F13+F15+F18+F22+F24+F26+F28+F30+F31+F33+F34+F35+F36+F37+F39+F41</f>
        <v>31570968</v>
      </c>
      <c r="G44" s="30"/>
    </row>
    <row r="45" spans="1:9" ht="16.5" thickBot="1" x14ac:dyDescent="0.3">
      <c r="A45" s="39"/>
      <c r="B45" s="41"/>
      <c r="C45" s="41"/>
      <c r="D45" s="14">
        <f>D3+D5+D6+D8+D18+D20+D22+D24+D26+D28+D30+D31+D33+D34+D35+D36</f>
        <v>19997100</v>
      </c>
      <c r="E45" s="41"/>
      <c r="F45" s="43"/>
      <c r="G45" s="31"/>
      <c r="I45" s="27"/>
    </row>
    <row r="46" spans="1:9" ht="30" x14ac:dyDescent="0.25">
      <c r="A46" s="30" t="s">
        <v>44</v>
      </c>
      <c r="B46" s="32" t="s">
        <v>5</v>
      </c>
      <c r="C46" s="32" t="s">
        <v>45</v>
      </c>
      <c r="D46" s="34">
        <v>10830000</v>
      </c>
      <c r="E46" s="32" t="s">
        <v>46</v>
      </c>
      <c r="F46" s="15" t="s">
        <v>47</v>
      </c>
      <c r="G46" s="36"/>
    </row>
    <row r="47" spans="1:9" ht="30.75" thickBot="1" x14ac:dyDescent="0.3">
      <c r="A47" s="31"/>
      <c r="B47" s="33"/>
      <c r="C47" s="33"/>
      <c r="D47" s="35"/>
      <c r="E47" s="33"/>
      <c r="F47" s="2" t="s">
        <v>48</v>
      </c>
      <c r="G47" s="37"/>
    </row>
    <row r="48" spans="1:9" ht="30.75" thickBot="1" x14ac:dyDescent="0.3">
      <c r="A48" s="16" t="s">
        <v>49</v>
      </c>
      <c r="B48" s="6"/>
      <c r="C48" s="6"/>
      <c r="D48" s="6"/>
      <c r="E48" s="6"/>
      <c r="F48" s="6"/>
      <c r="G48" s="6"/>
    </row>
    <row r="49" spans="1:7" ht="30.75" thickBot="1" x14ac:dyDescent="0.3">
      <c r="A49" s="16" t="s">
        <v>50</v>
      </c>
      <c r="B49" s="6"/>
      <c r="C49" s="6"/>
      <c r="D49" s="6"/>
      <c r="E49" s="6"/>
      <c r="F49" s="6"/>
      <c r="G49" s="6"/>
    </row>
    <row r="50" spans="1:7" ht="30.75" thickBot="1" x14ac:dyDescent="0.3">
      <c r="A50" s="16" t="s">
        <v>51</v>
      </c>
      <c r="B50" s="6"/>
      <c r="C50" s="6"/>
      <c r="D50" s="6"/>
      <c r="E50" s="6"/>
      <c r="F50" s="6"/>
      <c r="G50" s="6"/>
    </row>
  </sheetData>
  <mergeCells count="104">
    <mergeCell ref="A1:G1"/>
    <mergeCell ref="G6:G7"/>
    <mergeCell ref="A9:A10"/>
    <mergeCell ref="B9:B10"/>
    <mergeCell ref="C9:C10"/>
    <mergeCell ref="D9:D10"/>
    <mergeCell ref="E9:E10"/>
    <mergeCell ref="G9:G10"/>
    <mergeCell ref="A3:A4"/>
    <mergeCell ref="B3:B4"/>
    <mergeCell ref="D3:D4"/>
    <mergeCell ref="F3:F4"/>
    <mergeCell ref="G3:G4"/>
    <mergeCell ref="A6:A7"/>
    <mergeCell ref="B6:B7"/>
    <mergeCell ref="D6:D7"/>
    <mergeCell ref="E6:E7"/>
    <mergeCell ref="F6:F7"/>
    <mergeCell ref="A13:A14"/>
    <mergeCell ref="B13:B14"/>
    <mergeCell ref="C13:C14"/>
    <mergeCell ref="D13:D14"/>
    <mergeCell ref="E13:E14"/>
    <mergeCell ref="G13:G14"/>
    <mergeCell ref="A11:A12"/>
    <mergeCell ref="B11:B12"/>
    <mergeCell ref="C11:C12"/>
    <mergeCell ref="D11:D12"/>
    <mergeCell ref="E11:E12"/>
    <mergeCell ref="G11:G12"/>
    <mergeCell ref="A18:A19"/>
    <mergeCell ref="B18:B19"/>
    <mergeCell ref="C18:C19"/>
    <mergeCell ref="E18:E19"/>
    <mergeCell ref="G18:G19"/>
    <mergeCell ref="A15:A16"/>
    <mergeCell ref="B15:B16"/>
    <mergeCell ref="C15:C16"/>
    <mergeCell ref="D15:D16"/>
    <mergeCell ref="E15:E16"/>
    <mergeCell ref="G15:G16"/>
    <mergeCell ref="A22:A23"/>
    <mergeCell ref="B22:B23"/>
    <mergeCell ref="C22:C23"/>
    <mergeCell ref="D22:D23"/>
    <mergeCell ref="E22:E23"/>
    <mergeCell ref="G22:G23"/>
    <mergeCell ref="A20:A21"/>
    <mergeCell ref="B20:B21"/>
    <mergeCell ref="C20:C21"/>
    <mergeCell ref="E20:E21"/>
    <mergeCell ref="G20:G21"/>
    <mergeCell ref="G26:G27"/>
    <mergeCell ref="A28:A29"/>
    <mergeCell ref="B28:B29"/>
    <mergeCell ref="C28:C29"/>
    <mergeCell ref="E28:E29"/>
    <mergeCell ref="G28:G29"/>
    <mergeCell ref="A24:A25"/>
    <mergeCell ref="B24:B25"/>
    <mergeCell ref="C24:C25"/>
    <mergeCell ref="E24:E25"/>
    <mergeCell ref="G24:G25"/>
    <mergeCell ref="A26:A27"/>
    <mergeCell ref="B26:B27"/>
    <mergeCell ref="C26:C27"/>
    <mergeCell ref="D26:D27"/>
    <mergeCell ref="E26:E27"/>
    <mergeCell ref="G39:G40"/>
    <mergeCell ref="A37:A38"/>
    <mergeCell ref="B37:B38"/>
    <mergeCell ref="C37:C38"/>
    <mergeCell ref="E37:E38"/>
    <mergeCell ref="F37:F38"/>
    <mergeCell ref="G37:G38"/>
    <mergeCell ref="A31:A32"/>
    <mergeCell ref="B31:B32"/>
    <mergeCell ref="C31:C32"/>
    <mergeCell ref="E31:E32"/>
    <mergeCell ref="G31:G32"/>
    <mergeCell ref="C6:C7"/>
    <mergeCell ref="A46:A47"/>
    <mergeCell ref="B46:B47"/>
    <mergeCell ref="C46:C47"/>
    <mergeCell ref="D46:D47"/>
    <mergeCell ref="E46:E47"/>
    <mergeCell ref="G46:G47"/>
    <mergeCell ref="A44:A45"/>
    <mergeCell ref="B44:B45"/>
    <mergeCell ref="C44:C45"/>
    <mergeCell ref="E44:E45"/>
    <mergeCell ref="F44:F45"/>
    <mergeCell ref="G44:G45"/>
    <mergeCell ref="A41:A42"/>
    <mergeCell ref="B41:B42"/>
    <mergeCell ref="C41:C42"/>
    <mergeCell ref="D41:D42"/>
    <mergeCell ref="E41:E42"/>
    <mergeCell ref="G41:G42"/>
    <mergeCell ref="A39:A40"/>
    <mergeCell ref="B39:B40"/>
    <mergeCell ref="C39:C40"/>
    <mergeCell ref="D39:D40"/>
    <mergeCell ref="E39:E40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Amiran Dateshidze</dc:creator>
  <cp:lastModifiedBy>Amiran Dateshidze</cp:lastModifiedBy>
  <dcterms:created xsi:type="dcterms:W3CDTF">2015-08-06T10:55:02Z</dcterms:created>
  <dcterms:modified xsi:type="dcterms:W3CDTF">2015-08-06T12:54:00Z</dcterms:modified>
</cp:coreProperties>
</file>